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9090" activeTab="0"/>
  </bookViews>
  <sheets>
    <sheet name="H.I.P. Online Calculator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<sst xmlns="http://schemas.openxmlformats.org/spreadsheetml/2006/main" count="37" uniqueCount="27">
  <si>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Calculated total employer costs for the time employed</t>
  </si>
  <si>
    <t>Calculated total employee earnings (NO DEDUCTIONS - NO TAXES)</t>
  </si>
  <si>
    <t>Calculated total HFH net earnings before Client Referral</t>
  </si>
  <si>
    <t>Calculated total HFH net earnings after Client Referral</t>
  </si>
  <si>
    <t>Pre-employment screening costs (one time cost)</t>
  </si>
  <si>
    <t>WHERE THE MONEY COMES FROM</t>
  </si>
  <si>
    <t>THE COSTS</t>
  </si>
  <si>
    <t>YOU GET PAID</t>
  </si>
  <si>
    <t>Employee's base rate of pay</t>
  </si>
  <si>
    <t>Direct Hire Permanent Placement</t>
  </si>
  <si>
    <t>Employee's base annual salary</t>
  </si>
  <si>
    <t>Calculated total client cost</t>
  </si>
  <si>
    <t>Calculated total HFH costs(Pre-Employment Screening + Job Seeker Referral + Client Referral)</t>
  </si>
  <si>
    <t>Calculated total HFH cost (Unemployment + Pre-Employment Screening + Job Seeker Referral)</t>
  </si>
  <si>
    <t>Contract Placement Calculator</t>
  </si>
  <si>
    <t>What the employer pays HFH (Hourly Bill Rate)</t>
  </si>
  <si>
    <t>Amount paid out as a client referral (dollars)</t>
  </si>
  <si>
    <t>Total number of hours worked(240 hour min and 2,080 max)</t>
  </si>
  <si>
    <t>HFH markup percentage</t>
  </si>
  <si>
    <t>Amount paid out as a job seeker referral</t>
  </si>
  <si>
    <t>Amount paid out as a client referal (percentage)</t>
  </si>
  <si>
    <t>HFH finders fee percentage</t>
  </si>
  <si>
    <t>Hiring Incentive Program Calculator</t>
  </si>
  <si>
    <t>Total referral amount you earn for your client and candidate contacts</t>
  </si>
  <si>
    <t>Total referral amount you earned for your candidate and client contacts</t>
  </si>
  <si>
    <r>
      <t>Gross profit</t>
    </r>
    <r>
      <rPr>
        <sz val="11"/>
        <color indexed="9"/>
        <rFont val="Arial"/>
        <family val="2"/>
      </rPr>
      <t xml:space="preserve"> earned by HFH for each hour worked </t>
    </r>
  </si>
  <si>
    <r>
      <t xml:space="preserve">Calculated what the HFH </t>
    </r>
    <r>
      <rPr>
        <b/>
        <i/>
        <sz val="11"/>
        <color indexed="9"/>
        <rFont val="Arial"/>
        <family val="2"/>
      </rPr>
      <t>gross</t>
    </r>
    <r>
      <rPr>
        <sz val="11"/>
        <color indexed="9"/>
        <rFont val="Arial"/>
        <family val="2"/>
      </rPr>
      <t xml:space="preserve"> profit earned for placement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</si>
</sst>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$&quot;#,##0"/>
    <numFmt numFmtId="171" formatCode="&quot;$&quot;#,##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  <font>
      <sz val="12"/>
      <name val="Arial"/>
      <family val="0"/>
    </font>
    <font>
      <b/>
      <sz val="14"/>
      <color indexed="18"/>
      <name val="Arial"/>
      <family val="2"/>
    </font>
    <font>
      <b/>
      <sz val="14"/>
      <color indexed="9"/>
      <name val="Arial"/>
      <family val="2"/>
    </font>
    <font>
      <sz val="20"/>
      <color indexed="9"/>
      <name val="Arial"/>
      <family val="0"/>
    </font>
    <font>
      <sz val="36"/>
      <name val="Arial"/>
      <family val="2"/>
    </font>
    <font>
      <sz val="3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n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n"/>
      <top>
        <color indexed="63"/>
      </top>
      <bottom style="thin"/>
    </border>
    <border>
      <left style="thin"/>
      <right style="thick">
        <color indexed="50"/>
      </right>
      <top>
        <color indexed="63"/>
      </top>
      <bottom style="thin"/>
    </border>
    <border>
      <left style="thick">
        <color indexed="50"/>
      </left>
      <right style="thin"/>
      <top style="thin"/>
      <bottom style="thin"/>
    </border>
    <border>
      <left style="thin"/>
      <right style="thick">
        <color indexed="50"/>
      </right>
      <top style="thin"/>
      <bottom style="thin"/>
    </border>
    <border>
      <left style="thick">
        <color indexed="50"/>
      </left>
      <right style="thin"/>
      <top>
        <color indexed="63"/>
      </top>
      <bottom>
        <color indexed="63"/>
      </bottom>
    </border>
    <border>
      <left style="thin"/>
      <right style="thick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n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n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n">
        <color indexed="50"/>
      </right>
      <top style="thin">
        <color indexed="50"/>
      </top>
      <bottom style="thick">
        <color indexed="50"/>
      </bottom>
    </border>
    <border>
      <left style="thick">
        <color indexed="50"/>
      </left>
      <right style="thin">
        <color indexed="50"/>
      </right>
      <top style="thick">
        <color indexed="50"/>
      </top>
      <bottom style="thick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/>
    </xf>
    <xf numFmtId="9" fontId="4" fillId="33" borderId="11" xfId="0" applyNumberFormat="1" applyFont="1" applyFill="1" applyBorder="1" applyAlignment="1" applyProtection="1">
      <alignment horizontal="center" vertical="center" wrapText="1"/>
      <protection/>
    </xf>
    <xf numFmtId="164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/>
      <protection/>
    </xf>
    <xf numFmtId="164" fontId="5" fillId="0" borderId="13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164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left"/>
      <protection/>
    </xf>
    <xf numFmtId="164" fontId="5" fillId="34" borderId="17" xfId="0" applyNumberFormat="1" applyFont="1" applyFill="1" applyBorder="1" applyAlignment="1" applyProtection="1">
      <alignment horizontal="center"/>
      <protection/>
    </xf>
    <xf numFmtId="164" fontId="4" fillId="33" borderId="18" xfId="0" applyNumberFormat="1" applyFont="1" applyFill="1" applyBorder="1" applyAlignment="1" applyProtection="1">
      <alignment horizontal="center" vertical="center" wrapText="1"/>
      <protection/>
    </xf>
    <xf numFmtId="164" fontId="7" fillId="33" borderId="19" xfId="0" applyNumberFormat="1" applyFont="1" applyFill="1" applyBorder="1" applyAlignment="1" applyProtection="1">
      <alignment horizontal="center" vertical="center" wrapText="1"/>
      <protection/>
    </xf>
    <xf numFmtId="170" fontId="4" fillId="33" borderId="11" xfId="0" applyNumberFormat="1" applyFont="1" applyFill="1" applyBorder="1" applyAlignment="1" applyProtection="1">
      <alignment horizontal="center" vertical="center" wrapText="1"/>
      <protection/>
    </xf>
    <xf numFmtId="170" fontId="5" fillId="0" borderId="13" xfId="0" applyNumberFormat="1" applyFont="1" applyBorder="1" applyAlignment="1" applyProtection="1">
      <alignment horizontal="center"/>
      <protection/>
    </xf>
    <xf numFmtId="170" fontId="5" fillId="0" borderId="15" xfId="0" applyNumberFormat="1" applyFont="1" applyFill="1" applyBorder="1" applyAlignment="1" applyProtection="1">
      <alignment horizontal="center"/>
      <protection/>
    </xf>
    <xf numFmtId="170" fontId="5" fillId="34" borderId="17" xfId="0" applyNumberFormat="1" applyFont="1" applyFill="1" applyBorder="1" applyAlignment="1" applyProtection="1">
      <alignment horizont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17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0" fontId="28" fillId="33" borderId="24" xfId="0" applyFont="1" applyFill="1" applyBorder="1" applyAlignment="1" applyProtection="1">
      <alignment horizontal="left" vertical="center" wrapText="1"/>
      <protection/>
    </xf>
    <xf numFmtId="0" fontId="28" fillId="33" borderId="25" xfId="0" applyFont="1" applyFill="1" applyBorder="1" applyAlignment="1" applyProtection="1">
      <alignment horizontal="left" vertical="center" wrapText="1"/>
      <protection/>
    </xf>
    <xf numFmtId="0" fontId="29" fillId="33" borderId="25" xfId="0" applyFont="1" applyFill="1" applyBorder="1" applyAlignment="1" applyProtection="1">
      <alignment horizontal="left" vertical="center" wrapText="1"/>
      <protection/>
    </xf>
    <xf numFmtId="0" fontId="28" fillId="33" borderId="26" xfId="0" applyFont="1" applyFill="1" applyBorder="1" applyAlignment="1" applyProtection="1">
      <alignment horizontal="left" vertical="center" wrapText="1"/>
      <protection/>
    </xf>
    <xf numFmtId="0" fontId="28" fillId="33" borderId="2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4181475</xdr:colOff>
      <xdr:row>20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4181475" cy="4276725"/>
        </a:xfrm>
        <a:prstGeom prst="rect">
          <a:avLst/>
        </a:prstGeom>
        <a:noFill/>
        <a:ln w="2540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47625</xdr:colOff>
      <xdr:row>1</xdr:row>
      <xdr:rowOff>0</xdr:rowOff>
    </xdr:from>
    <xdr:to>
      <xdr:col>7</xdr:col>
      <xdr:colOff>571500</xdr:colOff>
      <xdr:row>20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1000125"/>
          <a:ext cx="4333875" cy="4276725"/>
        </a:xfrm>
        <a:prstGeom prst="rect">
          <a:avLst/>
        </a:prstGeom>
        <a:noFill/>
        <a:ln w="2540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22</xdr:row>
      <xdr:rowOff>28575</xdr:rowOff>
    </xdr:from>
    <xdr:to>
      <xdr:col>0</xdr:col>
      <xdr:colOff>4181475</xdr:colOff>
      <xdr:row>39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4181475" cy="4314825"/>
        </a:xfrm>
        <a:prstGeom prst="rect">
          <a:avLst/>
        </a:prstGeom>
        <a:noFill/>
        <a:ln w="2540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47625</xdr:colOff>
      <xdr:row>22</xdr:row>
      <xdr:rowOff>19050</xdr:rowOff>
    </xdr:from>
    <xdr:to>
      <xdr:col>7</xdr:col>
      <xdr:colOff>571500</xdr:colOff>
      <xdr:row>39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5591175"/>
          <a:ext cx="4333875" cy="4324350"/>
        </a:xfrm>
        <a:prstGeom prst="rect">
          <a:avLst/>
        </a:prstGeom>
        <a:noFill/>
        <a:ln w="2540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4086225</xdr:colOff>
      <xdr:row>20</xdr:row>
      <xdr:rowOff>28575</xdr:rowOff>
    </xdr:from>
    <xdr:to>
      <xdr:col>1</xdr:col>
      <xdr:colOff>542925</xdr:colOff>
      <xdr:row>21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3400425</xdr:colOff>
      <xdr:row>20</xdr:row>
      <xdr:rowOff>19050</xdr:rowOff>
    </xdr:from>
    <xdr:to>
      <xdr:col>0</xdr:col>
      <xdr:colOff>4076700</xdr:colOff>
      <xdr:row>21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501967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2714625</xdr:colOff>
      <xdr:row>20</xdr:row>
      <xdr:rowOff>38100</xdr:rowOff>
    </xdr:from>
    <xdr:to>
      <xdr:col>0</xdr:col>
      <xdr:colOff>3390900</xdr:colOff>
      <xdr:row>22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503872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2038350</xdr:colOff>
      <xdr:row>20</xdr:row>
      <xdr:rowOff>28575</xdr:rowOff>
    </xdr:from>
    <xdr:to>
      <xdr:col>0</xdr:col>
      <xdr:colOff>2714625</xdr:colOff>
      <xdr:row>21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1352550</xdr:colOff>
      <xdr:row>20</xdr:row>
      <xdr:rowOff>38100</xdr:rowOff>
    </xdr:from>
    <xdr:to>
      <xdr:col>0</xdr:col>
      <xdr:colOff>2028825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503872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685800</xdr:colOff>
      <xdr:row>20</xdr:row>
      <xdr:rowOff>28575</xdr:rowOff>
    </xdr:from>
    <xdr:to>
      <xdr:col>0</xdr:col>
      <xdr:colOff>1362075</xdr:colOff>
      <xdr:row>21</xdr:row>
      <xdr:rowOff>276225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685800</xdr:colOff>
      <xdr:row>21</xdr:row>
      <xdr:rowOff>266700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01967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1238250</xdr:colOff>
      <xdr:row>20</xdr:row>
      <xdr:rowOff>28575</xdr:rowOff>
    </xdr:from>
    <xdr:to>
      <xdr:col>1</xdr:col>
      <xdr:colOff>1914525</xdr:colOff>
      <xdr:row>21</xdr:row>
      <xdr:rowOff>276225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20</xdr:row>
      <xdr:rowOff>28575</xdr:rowOff>
    </xdr:from>
    <xdr:to>
      <xdr:col>1</xdr:col>
      <xdr:colOff>1228725</xdr:colOff>
      <xdr:row>21</xdr:row>
      <xdr:rowOff>276225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28575</xdr:rowOff>
    </xdr:from>
    <xdr:to>
      <xdr:col>2</xdr:col>
      <xdr:colOff>676275</xdr:colOff>
      <xdr:row>21</xdr:row>
      <xdr:rowOff>276225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1914525</xdr:colOff>
      <xdr:row>20</xdr:row>
      <xdr:rowOff>19050</xdr:rowOff>
    </xdr:from>
    <xdr:to>
      <xdr:col>1</xdr:col>
      <xdr:colOff>2590800</xdr:colOff>
      <xdr:row>21</xdr:row>
      <xdr:rowOff>266700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501967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2609850</xdr:colOff>
      <xdr:row>20</xdr:row>
      <xdr:rowOff>28575</xdr:rowOff>
    </xdr:from>
    <xdr:to>
      <xdr:col>1</xdr:col>
      <xdr:colOff>3286125</xdr:colOff>
      <xdr:row>21</xdr:row>
      <xdr:rowOff>276225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3305175</xdr:colOff>
      <xdr:row>20</xdr:row>
      <xdr:rowOff>19050</xdr:rowOff>
    </xdr:from>
    <xdr:to>
      <xdr:col>1</xdr:col>
      <xdr:colOff>3981450</xdr:colOff>
      <xdr:row>21</xdr:row>
      <xdr:rowOff>266700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501967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3990975</xdr:colOff>
      <xdr:row>20</xdr:row>
      <xdr:rowOff>19050</xdr:rowOff>
    </xdr:from>
    <xdr:to>
      <xdr:col>1</xdr:col>
      <xdr:colOff>4667250</xdr:colOff>
      <xdr:row>21</xdr:row>
      <xdr:rowOff>266700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501967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666750</xdr:colOff>
      <xdr:row>20</xdr:row>
      <xdr:rowOff>28575</xdr:rowOff>
    </xdr:from>
    <xdr:to>
      <xdr:col>3</xdr:col>
      <xdr:colOff>419100</xdr:colOff>
      <xdr:row>21</xdr:row>
      <xdr:rowOff>276225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1162050</xdr:colOff>
      <xdr:row>20</xdr:row>
      <xdr:rowOff>19050</xdr:rowOff>
    </xdr:from>
    <xdr:to>
      <xdr:col>1</xdr:col>
      <xdr:colOff>1838325</xdr:colOff>
      <xdr:row>21</xdr:row>
      <xdr:rowOff>266700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501967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142875</xdr:colOff>
      <xdr:row>20</xdr:row>
      <xdr:rowOff>28575</xdr:rowOff>
    </xdr:from>
    <xdr:to>
      <xdr:col>4</xdr:col>
      <xdr:colOff>819150</xdr:colOff>
      <xdr:row>21</xdr:row>
      <xdr:rowOff>276225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428625</xdr:colOff>
      <xdr:row>20</xdr:row>
      <xdr:rowOff>28575</xdr:rowOff>
    </xdr:from>
    <xdr:to>
      <xdr:col>4</xdr:col>
      <xdr:colOff>152400</xdr:colOff>
      <xdr:row>21</xdr:row>
      <xdr:rowOff>276225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819150</xdr:colOff>
      <xdr:row>20</xdr:row>
      <xdr:rowOff>19050</xdr:rowOff>
    </xdr:from>
    <xdr:to>
      <xdr:col>5</xdr:col>
      <xdr:colOff>542925</xdr:colOff>
      <xdr:row>21</xdr:row>
      <xdr:rowOff>266700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91925" y="5019675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266700</xdr:colOff>
      <xdr:row>20</xdr:row>
      <xdr:rowOff>28575</xdr:rowOff>
    </xdr:from>
    <xdr:to>
      <xdr:col>6</xdr:col>
      <xdr:colOff>942975</xdr:colOff>
      <xdr:row>21</xdr:row>
      <xdr:rowOff>276225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44475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923925</xdr:colOff>
      <xdr:row>20</xdr:row>
      <xdr:rowOff>19050</xdr:rowOff>
    </xdr:from>
    <xdr:to>
      <xdr:col>8</xdr:col>
      <xdr:colOff>19050</xdr:colOff>
      <xdr:row>21</xdr:row>
      <xdr:rowOff>266700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01700" y="5019675"/>
          <a:ext cx="62865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533400</xdr:colOff>
      <xdr:row>20</xdr:row>
      <xdr:rowOff>28575</xdr:rowOff>
    </xdr:from>
    <xdr:to>
      <xdr:col>6</xdr:col>
      <xdr:colOff>257175</xdr:colOff>
      <xdr:row>21</xdr:row>
      <xdr:rowOff>276225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5029200"/>
          <a:ext cx="6762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28575</xdr:rowOff>
    </xdr:from>
    <xdr:to>
      <xdr:col>0</xdr:col>
      <xdr:colOff>3114675</xdr:colOff>
      <xdr:row>0</xdr:row>
      <xdr:rowOff>990600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28575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0</xdr:rowOff>
    </xdr:from>
    <xdr:to>
      <xdr:col>7</xdr:col>
      <xdr:colOff>28575</xdr:colOff>
      <xdr:row>0</xdr:row>
      <xdr:rowOff>962025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29975" y="0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22.5" customHeight="1"/>
  <cols>
    <col min="1" max="1" width="63.28125" style="2" customWidth="1"/>
    <col min="2" max="2" width="70.140625" style="3" customWidth="1"/>
    <col min="3" max="3" width="13.8515625" style="1" customWidth="1"/>
    <col min="4" max="7" width="14.28125" style="2" customWidth="1"/>
    <col min="8" max="8" width="8.7109375" style="2" customWidth="1"/>
    <col min="9" max="15" width="14.28125" style="2" customWidth="1"/>
    <col min="16" max="16384" width="9.140625" style="2" customWidth="1"/>
  </cols>
  <sheetData>
    <row r="1" spans="1:8" ht="78.75" customHeight="1" thickBot="1">
      <c r="A1" s="22" t="s">
        <v>22</v>
      </c>
      <c r="B1" s="23"/>
      <c r="C1" s="23"/>
      <c r="D1" s="23"/>
      <c r="E1" s="23"/>
      <c r="F1" s="23"/>
      <c r="G1" s="23"/>
      <c r="H1" s="23"/>
    </row>
    <row r="2" spans="2:3" ht="22.5" customHeight="1" thickBot="1" thickTop="1">
      <c r="B2" s="24" t="s">
        <v>14</v>
      </c>
      <c r="C2" s="25"/>
    </row>
    <row r="3" spans="2:3" ht="22.5" customHeight="1" thickBot="1" thickTop="1">
      <c r="B3" s="26" t="s">
        <v>5</v>
      </c>
      <c r="C3" s="27"/>
    </row>
    <row r="4" spans="2:3" ht="22.5" customHeight="1" thickTop="1">
      <c r="B4" s="30" t="s">
        <v>8</v>
      </c>
      <c r="C4" s="19">
        <v>30</v>
      </c>
    </row>
    <row r="5" spans="2:3" ht="22.5" customHeight="1">
      <c r="B5" s="31" t="s">
        <v>18</v>
      </c>
      <c r="C5" s="5">
        <v>0.35</v>
      </c>
    </row>
    <row r="6" spans="2:3" ht="22.5" customHeight="1">
      <c r="B6" s="31" t="s">
        <v>15</v>
      </c>
      <c r="C6" s="6">
        <f>C4*(1+C5)</f>
        <v>40.5</v>
      </c>
    </row>
    <row r="7" spans="2:3" ht="22.5" customHeight="1">
      <c r="B7" s="32" t="s">
        <v>25</v>
      </c>
      <c r="C7" s="6">
        <f>C6-C4</f>
        <v>10.5</v>
      </c>
    </row>
    <row r="8" spans="2:3" ht="22.5" customHeight="1" thickBot="1">
      <c r="B8" s="33" t="s">
        <v>17</v>
      </c>
      <c r="C8" s="20">
        <v>400</v>
      </c>
    </row>
    <row r="9" spans="2:3" ht="22.5" customHeight="1" thickBot="1" thickTop="1">
      <c r="B9" s="26" t="s">
        <v>6</v>
      </c>
      <c r="C9" s="27"/>
    </row>
    <row r="10" spans="2:3" ht="22.5" customHeight="1" thickTop="1">
      <c r="B10" s="30" t="s">
        <v>4</v>
      </c>
      <c r="C10" s="4">
        <v>100</v>
      </c>
    </row>
    <row r="11" spans="2:3" ht="22.5" customHeight="1">
      <c r="B11" s="31" t="s">
        <v>19</v>
      </c>
      <c r="C11" s="6">
        <v>100</v>
      </c>
    </row>
    <row r="12" spans="2:3" ht="22.5" customHeight="1">
      <c r="B12" s="31" t="s">
        <v>20</v>
      </c>
      <c r="C12" s="5">
        <v>0.05</v>
      </c>
    </row>
    <row r="13" spans="2:3" ht="22.5" customHeight="1" thickBot="1">
      <c r="B13" s="33" t="s">
        <v>16</v>
      </c>
      <c r="C13" s="13">
        <f>C12*C18</f>
        <v>200</v>
      </c>
    </row>
    <row r="14" spans="2:3" ht="22.5" customHeight="1" thickBot="1" thickTop="1">
      <c r="B14" s="28" t="s">
        <v>7</v>
      </c>
      <c r="C14" s="29"/>
    </row>
    <row r="15" spans="2:3" ht="22.5" customHeight="1" hidden="1" thickTop="1">
      <c r="B15" s="7" t="s">
        <v>0</v>
      </c>
      <c r="C15" s="8">
        <f>(C6*C8)</f>
        <v>16200</v>
      </c>
    </row>
    <row r="16" spans="2:3" ht="22.5" customHeight="1" hidden="1">
      <c r="B16" s="7" t="s">
        <v>1</v>
      </c>
      <c r="C16" s="8">
        <f>(C4*C8)</f>
        <v>12000</v>
      </c>
    </row>
    <row r="17" spans="2:3" ht="22.5" customHeight="1" hidden="1">
      <c r="B17" s="9" t="s">
        <v>13</v>
      </c>
      <c r="C17" s="10">
        <f>C10+C11</f>
        <v>200</v>
      </c>
    </row>
    <row r="18" spans="2:3" ht="22.5" customHeight="1" hidden="1">
      <c r="B18" s="9" t="s">
        <v>2</v>
      </c>
      <c r="C18" s="10">
        <f>(((C7*C8)-C17))</f>
        <v>4000</v>
      </c>
    </row>
    <row r="19" spans="2:3" ht="22.5" customHeight="1" hidden="1" thickBot="1">
      <c r="B19" s="11" t="s">
        <v>3</v>
      </c>
      <c r="C19" s="12">
        <f>C18-C13</f>
        <v>3800</v>
      </c>
    </row>
    <row r="20" spans="2:3" ht="22.5" customHeight="1" thickBot="1" thickTop="1">
      <c r="B20" s="34" t="s">
        <v>23</v>
      </c>
      <c r="C20" s="14">
        <f>C11+C13</f>
        <v>300</v>
      </c>
    </row>
    <row r="21" ht="22.5" customHeight="1" thickTop="1"/>
    <row r="22" ht="22.5" customHeight="1" thickBot="1"/>
    <row r="23" spans="2:3" ht="28.5" customHeight="1" thickBot="1" thickTop="1">
      <c r="B23" s="24" t="s">
        <v>9</v>
      </c>
      <c r="C23" s="25"/>
    </row>
    <row r="24" spans="2:3" ht="28.5" customHeight="1" thickBot="1" thickTop="1">
      <c r="B24" s="26" t="s">
        <v>5</v>
      </c>
      <c r="C24" s="27"/>
    </row>
    <row r="25" spans="2:3" ht="28.5" customHeight="1" thickTop="1">
      <c r="B25" s="30" t="s">
        <v>10</v>
      </c>
      <c r="C25" s="21">
        <v>50000</v>
      </c>
    </row>
    <row r="26" spans="2:3" ht="28.5" customHeight="1">
      <c r="B26" s="31" t="s">
        <v>21</v>
      </c>
      <c r="C26" s="5">
        <v>0.15</v>
      </c>
    </row>
    <row r="27" spans="2:3" ht="28.5" customHeight="1">
      <c r="B27" s="31" t="s">
        <v>26</v>
      </c>
      <c r="C27" s="15">
        <f>C25*C26</f>
        <v>7500</v>
      </c>
    </row>
    <row r="28" spans="2:3" ht="28.5" customHeight="1" thickBot="1">
      <c r="B28" s="26" t="s">
        <v>6</v>
      </c>
      <c r="C28" s="27"/>
    </row>
    <row r="29" spans="2:3" ht="28.5" customHeight="1" thickTop="1">
      <c r="B29" s="30" t="s">
        <v>4</v>
      </c>
      <c r="C29" s="4">
        <v>100</v>
      </c>
    </row>
    <row r="30" spans="2:3" ht="28.5" customHeight="1">
      <c r="B30" s="31" t="s">
        <v>19</v>
      </c>
      <c r="C30" s="6">
        <v>100</v>
      </c>
    </row>
    <row r="31" spans="2:3" ht="28.5" customHeight="1">
      <c r="B31" s="31" t="s">
        <v>20</v>
      </c>
      <c r="C31" s="5">
        <v>0.05</v>
      </c>
    </row>
    <row r="32" spans="2:3" ht="28.5" customHeight="1" thickBot="1">
      <c r="B32" s="33" t="s">
        <v>16</v>
      </c>
      <c r="C32" s="13">
        <f>C31*(C27-C29-C30)</f>
        <v>365</v>
      </c>
    </row>
    <row r="33" spans="2:3" ht="28.5" customHeight="1" thickBot="1" thickTop="1">
      <c r="B33" s="28" t="s">
        <v>7</v>
      </c>
      <c r="C33" s="29"/>
    </row>
    <row r="34" spans="2:3" ht="22.5" customHeight="1" hidden="1" thickTop="1">
      <c r="B34" s="7" t="s">
        <v>11</v>
      </c>
      <c r="C34" s="16">
        <f>C25+C27</f>
        <v>57500</v>
      </c>
    </row>
    <row r="35" spans="2:3" ht="22.5" customHeight="1" hidden="1">
      <c r="B35" s="7" t="s">
        <v>1</v>
      </c>
      <c r="C35" s="16">
        <f>C25</f>
        <v>50000</v>
      </c>
    </row>
    <row r="36" spans="2:3" ht="22.5" customHeight="1" hidden="1">
      <c r="B36" s="9" t="s">
        <v>12</v>
      </c>
      <c r="C36" s="17">
        <f>C29+C30+C32</f>
        <v>565</v>
      </c>
    </row>
    <row r="37" spans="2:3" ht="22.5" customHeight="1" hidden="1">
      <c r="B37" s="9" t="s">
        <v>2</v>
      </c>
      <c r="C37" s="17">
        <f>C27-C29-C30</f>
        <v>7300</v>
      </c>
    </row>
    <row r="38" spans="2:3" ht="22.5" customHeight="1" hidden="1" thickBot="1">
      <c r="B38" s="11" t="s">
        <v>3</v>
      </c>
      <c r="C38" s="18">
        <f>C37-C32</f>
        <v>6935</v>
      </c>
    </row>
    <row r="39" spans="2:3" ht="28.5" customHeight="1" thickBot="1" thickTop="1">
      <c r="B39" s="34" t="s">
        <v>24</v>
      </c>
      <c r="C39" s="14">
        <f>C30+C32</f>
        <v>465</v>
      </c>
    </row>
    <row r="40" ht="22.5" customHeight="1" thickTop="1"/>
  </sheetData>
  <sheetProtection/>
  <mergeCells count="9">
    <mergeCell ref="A1:H1"/>
    <mergeCell ref="B23:C23"/>
    <mergeCell ref="B24:C24"/>
    <mergeCell ref="B28:C28"/>
    <mergeCell ref="B2:C2"/>
    <mergeCell ref="B33:C33"/>
    <mergeCell ref="B14:C14"/>
    <mergeCell ref="B9:C9"/>
    <mergeCell ref="B3:C3"/>
  </mergeCells>
  <conditionalFormatting sqref="C19 C38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 Bard,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JErk</dc:creator>
  <cp:keywords/>
  <dc:description/>
  <cp:lastModifiedBy>tacree</cp:lastModifiedBy>
  <cp:lastPrinted>2009-12-12T20:41:46Z</cp:lastPrinted>
  <dcterms:created xsi:type="dcterms:W3CDTF">2009-08-31T00:30:21Z</dcterms:created>
  <dcterms:modified xsi:type="dcterms:W3CDTF">2010-01-16T23:44:04Z</dcterms:modified>
  <cp:category/>
  <cp:version/>
  <cp:contentType/>
  <cp:contentStatus/>
</cp:coreProperties>
</file>